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4\022\1 výzva\"/>
    </mc:Choice>
  </mc:AlternateContent>
  <xr:revisionPtr revIDLastSave="0" documentId="13_ncr:1_{C8AE60AA-5140-450A-AE66-470AE2466FC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Q14" i="1" s="1"/>
  <c r="S7" i="1"/>
  <c r="T7" i="1"/>
  <c r="P8" i="1"/>
  <c r="S8" i="1"/>
  <c r="T8" i="1"/>
  <c r="P9" i="1"/>
  <c r="S9" i="1"/>
  <c r="T9" i="1"/>
  <c r="P10" i="1"/>
  <c r="S10" i="1"/>
  <c r="T10" i="1"/>
  <c r="P11" i="1"/>
  <c r="S11" i="1"/>
  <c r="T11" i="1"/>
  <c r="R14" i="1" l="1"/>
</calcChain>
</file>

<file path=xl/sharedStrings.xml><?xml version="1.0" encoding="utf-8"?>
<sst xmlns="http://schemas.openxmlformats.org/spreadsheetml/2006/main" count="63" uniqueCount="51">
  <si>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</si>
  <si>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</si>
  <si>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</si>
  <si>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</si>
  <si>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</si>
  <si>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</si>
  <si>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</si>
  <si>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</si>
  <si>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</si>
  <si>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</si>
  <si>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</si>
  <si>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</si>
  <si>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>30230000-0 - Zařízení související s počítači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</si>
  <si>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</si>
  <si>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</si>
  <si>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</si>
  <si>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</si>
  <si>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</si>
  <si>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</si>
  <si>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</si>
  <si>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</si>
  <si>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</si>
  <si>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</si>
  <si>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</si>
  <si>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</si>
  <si>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</si>
  <si>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</si>
  <si>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</si>
  <si>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</si>
  <si>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</si>
  <si>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</si>
  <si>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21 dní</t>
  </si>
  <si>
    <t>Samostatná faktura</t>
  </si>
  <si>
    <t>V případě, že se dodavatel při předání zboží na některá uvedená tel. čísla nedovolá, bude v takovém případě volat tel. 377 631 320.</t>
  </si>
  <si>
    <t xml:space="preserve">Příloha č. 2 Kupní smlouvy - technická specifikace
Výpočetní technika (III.) 022 - 2024 </t>
  </si>
  <si>
    <t>Tablet</t>
  </si>
  <si>
    <t>14 dní</t>
  </si>
  <si>
    <t>Ing. Miloš Svoboda, Ph.D.,
Tel.: 724 771 575,
37763 4744</t>
  </si>
  <si>
    <t>Teslova 9, 
301 00 Plzeň, 
Nové technologie – výzkumné centrum - Inženýrství elektrochemických procesů,
budova F - místnost TF 101</t>
  </si>
  <si>
    <t>Kryt tabletu s klávesnicí a touchpadem k pol.č. 1</t>
  </si>
  <si>
    <t>Kryt tabletu s klávesnicí a touchpadem, kompatibilní s pol.č. 1 - tabletem 12 - 13".</t>
  </si>
  <si>
    <t>Myš bezdrátová</t>
  </si>
  <si>
    <t>USB-C dokovací stanice (All in One)</t>
  </si>
  <si>
    <t>Pokud financováno z projektových prostředků, pak ŘEŠITEL uvede: NÁZEV A ČÍSLO DOTAČNÍHO PROJEKTU</t>
  </si>
  <si>
    <t>Ing. Jana Vondrysková,
Tel.: 37763 6241,
E-mail: jvondrys@cbg.zcu.cz</t>
  </si>
  <si>
    <t>Chodské náměstí 1, 
301 00 Plzeň,
Fakulta pedagogická - Centrum biologie, geověd a envigogiky,
místnost CH 318</t>
  </si>
  <si>
    <t>Brašna na notebook 13,3</t>
  </si>
  <si>
    <t>Myš bezdrátová, laserová, symetrická, rozlišení min. 1300 DPI.
Bluetooth (bez USB adaptéru).
Plná kompatibilita s MacOS a iPadOS.
Dotyková tlačítka; místo kolečka dotyková ploška.
Hmotnost do 0,1 kg.
Výška max. 2,2 cm.
Integrovaná baterie s udávanou výdrží až 1 měsíc.
Opletený USB-C/Lightning kabel pro nabíjení musí být součástí balení.</t>
  </si>
  <si>
    <t>USB-C dokovací stanice (All in One).
Odolné kovové provedení.
Souběžný přenos obrazu, napájení: síťový i datový přenos.
Připojení k PC cca 15 cm USB-C integrovaný kabel.
Konektivita min.: 1x USB-C (PD), 2x USB-A, 1x HDMI 2.0 (4K / 60 Hz), 1x RJ-45 (1Gb/s) a 1x VGA.
Power Delivery 3.0 100 W (20 V / 5 A), Fast Role Swap PD 3.0.
Datová propustnost až 5 Gbps / port.
Podpora rychlonabíjení.</t>
  </si>
  <si>
    <r>
      <rPr>
        <sz val="11"/>
        <color theme="1"/>
        <rFont val="Calibri"/>
        <family val="2"/>
        <charset val="238"/>
        <scheme val="minor"/>
      </rPr>
      <t>Úhlopříčka displeje 12 - 13".
Rozližení displeje min. 2500 x 1600 pixelů,  obnovovací frekvence min. 120 hz.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RAM min. 12 GB. 
Paměť (pevná) min. 512 GB.
</t>
    </r>
    <r>
      <rPr>
        <sz val="11"/>
        <color theme="1"/>
        <rFont val="Calibri"/>
        <family val="2"/>
        <charset val="238"/>
        <scheme val="minor"/>
      </rPr>
      <t>Krytí min. IP 68.
Maximální hmotnost 600 g.
Včetně stylusu.</t>
    </r>
  </si>
  <si>
    <r>
      <t xml:space="preserve">Brašna na notebook o úhlopříčce 13,3".
Materiál polyester.
Uzavíratelná na zip, s uchem a odnímatelným popruhem přes rameno, s vnější kapsou. </t>
    </r>
    <r>
      <rPr>
        <sz val="11"/>
        <color theme="1"/>
        <rFont val="Calibri"/>
        <family val="2"/>
        <charset val="238"/>
        <scheme val="minor"/>
      </rPr>
      <t xml:space="preserve">
Barva se preferuje černá.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</si>
</sst>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4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23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3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3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3" fontId="0" fillId="2" borderId="22" xfId="0" applyNumberForma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23" fillId="4" borderId="23" xfId="0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0" fontId="3" fillId="6" borderId="12" xfId="0" applyFont="1" applyFill="1" applyBorder="1" applyAlignment="1">
      <alignment horizontal="left" vertical="center" wrapText="1" indent="1"/>
    </xf>
    <xf numFmtId="0" fontId="3" fillId="6" borderId="23" xfId="0" applyFont="1" applyFill="1" applyBorder="1" applyAlignment="1">
      <alignment horizontal="left" vertical="center" wrapText="1" indent="1"/>
    </xf>
    <xf numFmtId="0" fontId="3" fillId="6" borderId="19" xfId="0" applyFont="1" applyFill="1" applyBorder="1" applyAlignment="1">
      <alignment horizontal="left" vertical="center" wrapText="1" indent="1"/>
    </xf>
    <xf numFmtId="0" fontId="3" fillId="6" borderId="14" xfId="0" applyFont="1" applyFill="1" applyBorder="1" applyAlignment="1">
      <alignment horizontal="left" vertical="center" wrapText="1" indent="1"/>
    </xf>
    <xf numFmtId="0" fontId="2" fillId="6" borderId="20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12" fillId="6" borderId="24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2" fillId="6" borderId="17" xfId="0" applyFont="1" applyFill="1" applyBorder="1" applyAlignment="1">
      <alignment horizontal="center" vertical="center" wrapText="1"/>
    </xf>
    <xf numFmtId="0" fontId="12" fillId="6" borderId="16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8" xfId="0" applyNumberFormat="1" applyFont="1" applyBorder="1" applyAlignment="1">
      <alignment horizontal="center" vertical="center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9" fillId="5" borderId="8" xfId="0" applyFont="1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 applyProtection="1">
      <alignment horizontal="left" vertical="center" wrapText="1" indent="1"/>
      <protection locked="0"/>
    </xf>
    <xf numFmtId="0" fontId="13" fillId="4" borderId="23" xfId="0" applyFont="1" applyFill="1" applyBorder="1" applyAlignment="1" applyProtection="1">
      <alignment horizontal="left" vertical="center" wrapText="1" indent="1"/>
      <protection locked="0"/>
    </xf>
    <xf numFmtId="164" fontId="13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1"/>
  <sheetViews>
    <sheetView tabSelected="1" topLeftCell="G3" zoomScale="71" zoomScaleNormal="71" workbookViewId="0">
      <selection activeCell="Y7" sqref="Y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02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25.85546875" hidden="1" customWidth="1"/>
    <col min="12" max="12" width="25.42578125" customWidth="1"/>
    <col min="13" max="13" width="30.5703125" customWidth="1"/>
    <col min="14" max="14" width="39.57031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0.85546875" style="5" customWidth="1"/>
  </cols>
  <sheetData>
    <row r="1" spans="1:22" ht="40.9" customHeight="1" x14ac:dyDescent="0.25">
      <c r="B1" s="111" t="s">
        <v>34</v>
      </c>
      <c r="C1" s="111"/>
      <c r="D1" s="111"/>
      <c r="E1"/>
      <c r="G1" s="41"/>
      <c r="V1"/>
    </row>
    <row r="2" spans="1:22" ht="18" customHeight="1" x14ac:dyDescent="0.25">
      <c r="C2"/>
      <c r="D2" s="9"/>
      <c r="E2" s="10"/>
      <c r="G2" s="114"/>
      <c r="H2" s="114"/>
      <c r="I2" s="114"/>
      <c r="J2" s="114"/>
      <c r="K2" s="114"/>
      <c r="L2" s="114"/>
      <c r="M2" s="114"/>
      <c r="N2" s="114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93"/>
      <c r="E3" s="93"/>
      <c r="F3" s="93"/>
      <c r="G3" s="114"/>
      <c r="H3" s="114"/>
      <c r="I3" s="114"/>
      <c r="J3" s="114"/>
      <c r="K3" s="114"/>
      <c r="L3" s="114"/>
      <c r="M3" s="114"/>
      <c r="N3" s="114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93"/>
      <c r="E4" s="93"/>
      <c r="F4" s="93"/>
      <c r="G4" s="93"/>
      <c r="H4" s="9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12" t="s">
        <v>2</v>
      </c>
      <c r="H5" s="113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32" t="s">
        <v>43</v>
      </c>
      <c r="L6" s="34" t="s">
        <v>18</v>
      </c>
      <c r="M6" s="35" t="s">
        <v>19</v>
      </c>
      <c r="N6" s="34" t="s">
        <v>20</v>
      </c>
      <c r="O6" s="32" t="s">
        <v>29</v>
      </c>
      <c r="P6" s="34" t="s">
        <v>21</v>
      </c>
      <c r="Q6" s="32" t="s">
        <v>5</v>
      </c>
      <c r="R6" s="36" t="s">
        <v>6</v>
      </c>
      <c r="S6" s="92" t="s">
        <v>7</v>
      </c>
      <c r="T6" s="92" t="s">
        <v>8</v>
      </c>
      <c r="U6" s="34" t="s">
        <v>22</v>
      </c>
      <c r="V6" s="34" t="s">
        <v>23</v>
      </c>
    </row>
    <row r="7" spans="1:22" ht="135.75" customHeight="1" thickTop="1" thickBot="1" x14ac:dyDescent="0.3">
      <c r="A7" s="20"/>
      <c r="B7" s="42">
        <v>1</v>
      </c>
      <c r="C7" s="43" t="s">
        <v>35</v>
      </c>
      <c r="D7" s="44">
        <v>1</v>
      </c>
      <c r="E7" s="45" t="s">
        <v>28</v>
      </c>
      <c r="F7" s="87" t="s">
        <v>49</v>
      </c>
      <c r="G7" s="144"/>
      <c r="H7" s="46" t="s">
        <v>30</v>
      </c>
      <c r="I7" s="105" t="s">
        <v>32</v>
      </c>
      <c r="J7" s="107" t="s">
        <v>30</v>
      </c>
      <c r="K7" s="109"/>
      <c r="L7" s="100"/>
      <c r="M7" s="124" t="s">
        <v>37</v>
      </c>
      <c r="N7" s="124" t="s">
        <v>38</v>
      </c>
      <c r="O7" s="122" t="s">
        <v>36</v>
      </c>
      <c r="P7" s="47">
        <f>D7*Q7</f>
        <v>25000</v>
      </c>
      <c r="Q7" s="48">
        <v>25000</v>
      </c>
      <c r="R7" s="146"/>
      <c r="S7" s="49">
        <f>D7*R7</f>
        <v>0</v>
      </c>
      <c r="T7" s="50" t="str">
        <f t="shared" ref="T7" si="0">IF(ISNUMBER(R7), IF(R7&gt;Q7,"NEVYHOVUJE","VYHOVUJE")," ")</f>
        <v xml:space="preserve"> </v>
      </c>
      <c r="U7" s="137"/>
      <c r="V7" s="126" t="s">
        <v>11</v>
      </c>
    </row>
    <row r="8" spans="1:22" ht="60.75" customHeight="1" thickTop="1" thickBot="1" x14ac:dyDescent="0.3">
      <c r="A8" s="20"/>
      <c r="B8" s="78">
        <v>2</v>
      </c>
      <c r="C8" s="79" t="s">
        <v>39</v>
      </c>
      <c r="D8" s="80">
        <v>1</v>
      </c>
      <c r="E8" s="81" t="s">
        <v>28</v>
      </c>
      <c r="F8" s="88" t="s">
        <v>40</v>
      </c>
      <c r="G8" s="145"/>
      <c r="H8" s="82" t="s">
        <v>30</v>
      </c>
      <c r="I8" s="106"/>
      <c r="J8" s="108"/>
      <c r="K8" s="110"/>
      <c r="L8" s="101"/>
      <c r="M8" s="125"/>
      <c r="N8" s="125"/>
      <c r="O8" s="123"/>
      <c r="P8" s="83">
        <f>D8*Q8</f>
        <v>4000</v>
      </c>
      <c r="Q8" s="84">
        <v>4000</v>
      </c>
      <c r="R8" s="146"/>
      <c r="S8" s="85">
        <f>D8*R8</f>
        <v>0</v>
      </c>
      <c r="T8" s="86" t="str">
        <f t="shared" ref="T8:T11" si="1">IF(ISNUMBER(R8), IF(R8&gt;Q8,"NEVYHOVUJE","VYHOVUJE")," ")</f>
        <v xml:space="preserve"> </v>
      </c>
      <c r="U8" s="138"/>
      <c r="V8" s="127"/>
    </row>
    <row r="9" spans="1:22" ht="87" customHeight="1" thickTop="1" thickBot="1" x14ac:dyDescent="0.3">
      <c r="A9" s="20"/>
      <c r="B9" s="69">
        <v>3</v>
      </c>
      <c r="C9" s="70" t="s">
        <v>46</v>
      </c>
      <c r="D9" s="71">
        <v>1</v>
      </c>
      <c r="E9" s="72" t="s">
        <v>28</v>
      </c>
      <c r="F9" s="91" t="s">
        <v>50</v>
      </c>
      <c r="G9" s="145"/>
      <c r="H9" s="73" t="s">
        <v>30</v>
      </c>
      <c r="I9" s="94" t="s">
        <v>32</v>
      </c>
      <c r="J9" s="94" t="s">
        <v>30</v>
      </c>
      <c r="K9" s="97"/>
      <c r="L9" s="102"/>
      <c r="M9" s="121" t="s">
        <v>44</v>
      </c>
      <c r="N9" s="121" t="s">
        <v>45</v>
      </c>
      <c r="O9" s="128" t="s">
        <v>31</v>
      </c>
      <c r="P9" s="74">
        <f>D9*Q9</f>
        <v>600</v>
      </c>
      <c r="Q9" s="75">
        <v>600</v>
      </c>
      <c r="R9" s="146"/>
      <c r="S9" s="76">
        <f>D9*R9</f>
        <v>0</v>
      </c>
      <c r="T9" s="77" t="str">
        <f t="shared" si="1"/>
        <v xml:space="preserve"> </v>
      </c>
      <c r="U9" s="131"/>
      <c r="V9" s="134" t="s">
        <v>12</v>
      </c>
    </row>
    <row r="10" spans="1:22" ht="154.5" customHeight="1" thickTop="1" thickBot="1" x14ac:dyDescent="0.3">
      <c r="A10" s="20"/>
      <c r="B10" s="60">
        <v>4</v>
      </c>
      <c r="C10" s="61" t="s">
        <v>41</v>
      </c>
      <c r="D10" s="62">
        <v>1</v>
      </c>
      <c r="E10" s="63" t="s">
        <v>28</v>
      </c>
      <c r="F10" s="89" t="s">
        <v>47</v>
      </c>
      <c r="G10" s="145"/>
      <c r="H10" s="64" t="s">
        <v>30</v>
      </c>
      <c r="I10" s="95"/>
      <c r="J10" s="95"/>
      <c r="K10" s="98"/>
      <c r="L10" s="103"/>
      <c r="M10" s="142"/>
      <c r="N10" s="142"/>
      <c r="O10" s="129"/>
      <c r="P10" s="65">
        <f>D10*Q10</f>
        <v>2000</v>
      </c>
      <c r="Q10" s="66">
        <v>2000</v>
      </c>
      <c r="R10" s="146"/>
      <c r="S10" s="67">
        <f>D10*R10</f>
        <v>0</v>
      </c>
      <c r="T10" s="68" t="str">
        <f t="shared" si="1"/>
        <v xml:space="preserve"> </v>
      </c>
      <c r="U10" s="132"/>
      <c r="V10" s="135"/>
    </row>
    <row r="11" spans="1:22" ht="161.25" customHeight="1" thickTop="1" thickBot="1" x14ac:dyDescent="0.3">
      <c r="A11" s="20"/>
      <c r="B11" s="51">
        <v>5</v>
      </c>
      <c r="C11" s="52" t="s">
        <v>42</v>
      </c>
      <c r="D11" s="53">
        <v>1</v>
      </c>
      <c r="E11" s="54" t="s">
        <v>28</v>
      </c>
      <c r="F11" s="90" t="s">
        <v>48</v>
      </c>
      <c r="G11" s="145"/>
      <c r="H11" s="55" t="s">
        <v>30</v>
      </c>
      <c r="I11" s="96"/>
      <c r="J11" s="96"/>
      <c r="K11" s="99"/>
      <c r="L11" s="104"/>
      <c r="M11" s="143"/>
      <c r="N11" s="143"/>
      <c r="O11" s="130"/>
      <c r="P11" s="56">
        <f>D11*Q11</f>
        <v>1400</v>
      </c>
      <c r="Q11" s="57">
        <v>1400</v>
      </c>
      <c r="R11" s="146"/>
      <c r="S11" s="58">
        <f>D11*R11</f>
        <v>0</v>
      </c>
      <c r="T11" s="59" t="str">
        <f t="shared" si="1"/>
        <v xml:space="preserve"> </v>
      </c>
      <c r="U11" s="133"/>
      <c r="V11" s="136"/>
    </row>
    <row r="12" spans="1:22" ht="17.45" customHeight="1" thickTop="1" thickBot="1" x14ac:dyDescent="0.3">
      <c r="C12"/>
      <c r="D12"/>
      <c r="E12"/>
      <c r="F12"/>
      <c r="G12"/>
      <c r="H12"/>
      <c r="I12"/>
      <c r="J12"/>
      <c r="N12"/>
      <c r="O12"/>
      <c r="P12"/>
    </row>
    <row r="13" spans="1:22" ht="51.75" customHeight="1" thickTop="1" thickBot="1" x14ac:dyDescent="0.3">
      <c r="B13" s="119" t="s">
        <v>27</v>
      </c>
      <c r="C13" s="119"/>
      <c r="D13" s="119"/>
      <c r="E13" s="119"/>
      <c r="F13" s="119"/>
      <c r="G13" s="119"/>
      <c r="H13" s="40"/>
      <c r="I13" s="40"/>
      <c r="J13" s="21"/>
      <c r="K13" s="21"/>
      <c r="L13" s="6"/>
      <c r="M13" s="6"/>
      <c r="N13" s="6"/>
      <c r="O13" s="22"/>
      <c r="P13" s="22"/>
      <c r="Q13" s="23" t="s">
        <v>9</v>
      </c>
      <c r="R13" s="139" t="s">
        <v>10</v>
      </c>
      <c r="S13" s="140"/>
      <c r="T13" s="141"/>
      <c r="U13" s="24"/>
      <c r="V13" s="25"/>
    </row>
    <row r="14" spans="1:22" ht="50.45" customHeight="1" thickTop="1" thickBot="1" x14ac:dyDescent="0.3">
      <c r="B14" s="120" t="s">
        <v>26</v>
      </c>
      <c r="C14" s="120"/>
      <c r="D14" s="120"/>
      <c r="E14" s="120"/>
      <c r="F14" s="120"/>
      <c r="G14" s="120"/>
      <c r="H14" s="120"/>
      <c r="I14" s="26"/>
      <c r="L14" s="9"/>
      <c r="M14" s="9"/>
      <c r="N14" s="9"/>
      <c r="O14" s="27"/>
      <c r="P14" s="27"/>
      <c r="Q14" s="28">
        <f>SUM(P7:P11)</f>
        <v>33000</v>
      </c>
      <c r="R14" s="116">
        <f>SUM(S7:S11)</f>
        <v>0</v>
      </c>
      <c r="S14" s="117"/>
      <c r="T14" s="118"/>
    </row>
    <row r="15" spans="1:22" ht="15.75" thickTop="1" x14ac:dyDescent="0.25">
      <c r="B15" s="115" t="s">
        <v>33</v>
      </c>
      <c r="C15" s="115"/>
      <c r="D15" s="115"/>
      <c r="E15" s="115"/>
      <c r="F15" s="115"/>
      <c r="G15" s="115"/>
      <c r="H15" s="93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93"/>
      <c r="H16" s="93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2:19" x14ac:dyDescent="0.25">
      <c r="B17" s="39"/>
      <c r="C17" s="39"/>
      <c r="D17" s="39"/>
      <c r="E17" s="39"/>
      <c r="F17" s="39"/>
      <c r="G17" s="93"/>
      <c r="H17" s="93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x14ac:dyDescent="0.25">
      <c r="B18" s="39"/>
      <c r="C18" s="39"/>
      <c r="D18" s="39"/>
      <c r="E18" s="39"/>
      <c r="F18" s="39"/>
      <c r="G18" s="93"/>
      <c r="H18" s="93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ht="19.899999999999999" customHeight="1" x14ac:dyDescent="0.25">
      <c r="C19" s="21"/>
      <c r="D19" s="29"/>
      <c r="E19" s="21"/>
      <c r="F19" s="21"/>
      <c r="G19" s="93"/>
      <c r="H19" s="9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ht="19.899999999999999" customHeight="1" x14ac:dyDescent="0.25">
      <c r="H20" s="30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93"/>
      <c r="H21" s="9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93"/>
      <c r="H22" s="9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93"/>
      <c r="H23" s="9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93"/>
      <c r="H24" s="9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93"/>
      <c r="H25" s="9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93"/>
      <c r="H26" s="9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93"/>
      <c r="H27" s="9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93"/>
      <c r="H28" s="9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93"/>
      <c r="H29" s="9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93"/>
      <c r="H30" s="9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93"/>
      <c r="H31" s="9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93"/>
      <c r="H32" s="9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93"/>
      <c r="H33" s="9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93"/>
      <c r="H34" s="9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93"/>
      <c r="H35" s="9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93"/>
      <c r="H36" s="9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93"/>
      <c r="H37" s="9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93"/>
      <c r="H38" s="9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93"/>
      <c r="H39" s="9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93"/>
      <c r="H40" s="9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93"/>
      <c r="H41" s="9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93"/>
      <c r="H42" s="9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93"/>
      <c r="H43" s="9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93"/>
      <c r="H44" s="9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93"/>
      <c r="H45" s="9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93"/>
      <c r="H46" s="9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93"/>
      <c r="H47" s="9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93"/>
      <c r="H48" s="9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93"/>
      <c r="H49" s="9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93"/>
      <c r="H50" s="9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93"/>
      <c r="H51" s="9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93"/>
      <c r="H52" s="9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93"/>
      <c r="H53" s="9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93"/>
      <c r="H54" s="9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93"/>
      <c r="H55" s="9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93"/>
      <c r="H56" s="9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93"/>
      <c r="H57" s="9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93"/>
      <c r="H58" s="9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93"/>
      <c r="H59" s="9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93"/>
      <c r="H60" s="9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93"/>
      <c r="H61" s="9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93"/>
      <c r="H62" s="9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93"/>
      <c r="H63" s="9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93"/>
      <c r="H64" s="9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93"/>
      <c r="H65" s="9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93"/>
      <c r="H66" s="9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93"/>
      <c r="H67" s="9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93"/>
      <c r="H68" s="9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93"/>
      <c r="H69" s="9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93"/>
      <c r="H70" s="9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93"/>
      <c r="H71" s="9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93"/>
      <c r="H72" s="9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93"/>
      <c r="H73" s="9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93"/>
      <c r="H74" s="9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93"/>
      <c r="H75" s="9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93"/>
      <c r="H76" s="9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93"/>
      <c r="H77" s="9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93"/>
      <c r="H78" s="9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93"/>
      <c r="H79" s="9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93"/>
      <c r="H80" s="9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93"/>
      <c r="H81" s="9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93"/>
      <c r="H82" s="9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93"/>
      <c r="H83" s="9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93"/>
      <c r="H84" s="9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93"/>
      <c r="H85" s="9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93"/>
      <c r="H86" s="9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93"/>
      <c r="H87" s="9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93"/>
      <c r="H88" s="9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93"/>
      <c r="H89" s="9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93"/>
      <c r="H90" s="9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93"/>
      <c r="H91" s="9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93"/>
      <c r="H92" s="9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93"/>
      <c r="H93" s="9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93"/>
      <c r="H94" s="9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93"/>
      <c r="H95" s="9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93"/>
      <c r="H96" s="9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93"/>
      <c r="H97" s="93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93"/>
      <c r="H98" s="93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93"/>
      <c r="H99" s="93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93"/>
      <c r="H100" s="93"/>
      <c r="I100" s="11"/>
      <c r="J100" s="11"/>
      <c r="K100" s="11"/>
      <c r="L100" s="11"/>
      <c r="M100" s="11"/>
      <c r="N100" s="5"/>
      <c r="O100" s="5"/>
      <c r="P100" s="5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</sheetData>
  <sheetProtection algorithmName="SHA-512" hashValue="jaW6sm6C2NDQpbaT/5ID7aiJGy1a4vkowBNAuho5K1uGDWZRIDxKrWbZTBBt8lalkhp8lLTsU1fxvFMJUxh70A==" saltValue="eve0vcJw7LmnrDfRJzaOgA==" spinCount="100000" sheet="1" objects="1" scenarios="1"/>
  <mergeCells count="26">
    <mergeCell ref="V7:V8"/>
    <mergeCell ref="O9:O11"/>
    <mergeCell ref="U9:U11"/>
    <mergeCell ref="V9:V11"/>
    <mergeCell ref="U7:U8"/>
    <mergeCell ref="B1:D1"/>
    <mergeCell ref="G5:H5"/>
    <mergeCell ref="G2:N3"/>
    <mergeCell ref="B15:G15"/>
    <mergeCell ref="R14:T14"/>
    <mergeCell ref="R13:T13"/>
    <mergeCell ref="B13:G13"/>
    <mergeCell ref="B14:H14"/>
    <mergeCell ref="M9:M11"/>
    <mergeCell ref="N9:N11"/>
    <mergeCell ref="O7:O8"/>
    <mergeCell ref="M7:M8"/>
    <mergeCell ref="N7:N8"/>
    <mergeCell ref="I9:I11"/>
    <mergeCell ref="J9:J11"/>
    <mergeCell ref="K9:K11"/>
    <mergeCell ref="L7:L8"/>
    <mergeCell ref="L9:L11"/>
    <mergeCell ref="I7:I8"/>
    <mergeCell ref="J7:J8"/>
    <mergeCell ref="K7:K8"/>
  </mergeCells>
  <conditionalFormatting sqref="B7:B11 D7:D11">
    <cfRule type="containsBlanks" dxfId="7" priority="96">
      <formula>LEN(TRIM(B7))=0</formula>
    </cfRule>
  </conditionalFormatting>
  <conditionalFormatting sqref="B7:B11">
    <cfRule type="cellIs" dxfId="6" priority="93" operator="greaterThanOrEqual">
      <formula>1</formula>
    </cfRule>
  </conditionalFormatting>
  <conditionalFormatting sqref="R7:R11 G7:H11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1">
    <cfRule type="notContainsBlanks" dxfId="2" priority="69">
      <formula>LEN(TRIM(G7))&gt;0</formula>
    </cfRule>
  </conditionalFormatting>
  <conditionalFormatting sqref="T7:T11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5C4A5ABD-DDCD-4CB5-BC4A-785BC4C73601}">
      <formula1>"ANO,NE"</formula1>
    </dataValidation>
    <dataValidation type="list" showInputMessage="1" showErrorMessage="1" sqref="E7:E11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1F3C30-2C3E-4D4E-9D53-79D564D45137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2024-02-07T06:17:20Z</cp:lastPrinted>
  <dcterms:created xsi:type="dcterms:W3CDTF">2014-03-05T12:43:32Z</dcterms:created>
  <dcterms:modified xsi:type="dcterms:W3CDTF">2024-02-08T12:47:49Z</dcterms:modified>
</cp:coreProperties>
</file>